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Cashbook" sheetId="1" r:id="rId1"/>
    <sheet name="Pivot" sheetId="4" r:id="rId2"/>
    <sheet name="VAT" sheetId="6" r:id="rId3"/>
  </sheets>
  <definedNames>
    <definedName name="_xlnm._FilterDatabase" localSheetId="0" hidden="1">Cashbook!$A$3:$I$37</definedName>
    <definedName name="_xlnm._FilterDatabase" localSheetId="2" hidden="1">VAT!$A$3:$F$5</definedName>
  </definedNames>
  <calcPr calcId="125725"/>
  <pivotCaches>
    <pivotCache cacheId="0" r:id="rId4"/>
  </pivotCaches>
</workbook>
</file>

<file path=xl/calcChain.xml><?xml version="1.0" encoding="utf-8"?>
<calcChain xmlns="http://schemas.openxmlformats.org/spreadsheetml/2006/main">
  <c r="F5" i="6"/>
  <c r="I32" i="1" l="1"/>
  <c r="I33" s="1"/>
  <c r="I34" s="1"/>
  <c r="I35" s="1"/>
  <c r="I36" s="1"/>
  <c r="I37" s="1"/>
  <c r="C1" i="4"/>
  <c r="I4" i="1" l="1"/>
  <c r="I5" s="1"/>
  <c r="I6" s="1"/>
  <c r="I7" s="1"/>
  <c r="I8" s="1"/>
  <c r="I9" s="1"/>
  <c r="I10" s="1"/>
  <c r="I11" s="1"/>
  <c r="I12" s="1"/>
  <c r="I13" s="1"/>
  <c r="I14" s="1"/>
  <c r="I15" s="1"/>
  <c r="I16" s="1"/>
  <c r="I17" s="1"/>
  <c r="I18" s="1"/>
  <c r="I19" s="1"/>
  <c r="I20" s="1"/>
  <c r="I21" s="1"/>
  <c r="I22" s="1"/>
  <c r="I23" s="1"/>
  <c r="I24" s="1"/>
  <c r="I25" s="1"/>
  <c r="I26" s="1"/>
  <c r="I27" s="1"/>
  <c r="I28" s="1"/>
  <c r="I29" s="1"/>
  <c r="I30" s="1"/>
  <c r="I31" s="1"/>
  <c r="H39" l="1"/>
  <c r="G39"/>
  <c r="I39" l="1"/>
  <c r="C2" i="4" s="1"/>
</calcChain>
</file>

<file path=xl/sharedStrings.xml><?xml version="1.0" encoding="utf-8"?>
<sst xmlns="http://schemas.openxmlformats.org/spreadsheetml/2006/main" count="146" uniqueCount="101">
  <si>
    <t>Year</t>
  </si>
  <si>
    <t>Ref</t>
  </si>
  <si>
    <t>DATE</t>
  </si>
  <si>
    <t>MINUTE</t>
  </si>
  <si>
    <t>PAYEE/PAYER                 ITEM DESCRIPTION</t>
  </si>
  <si>
    <t>CATEGORY</t>
  </si>
  <si>
    <t>A</t>
  </si>
  <si>
    <t>IN A</t>
  </si>
  <si>
    <t>2504-7.1</t>
  </si>
  <si>
    <t>WORKS</t>
  </si>
  <si>
    <t>B</t>
  </si>
  <si>
    <t>IN B</t>
  </si>
  <si>
    <t>HMRC VAT126 Refund-25</t>
  </si>
  <si>
    <t>VAT</t>
  </si>
  <si>
    <t>FEES</t>
  </si>
  <si>
    <t>SC Precept-26</t>
  </si>
  <si>
    <t>PRECEPT</t>
  </si>
  <si>
    <t>2505-7.1</t>
  </si>
  <si>
    <t>2505-7.2</t>
  </si>
  <si>
    <t>OFFICE</t>
  </si>
  <si>
    <t>Zurich Insurance-26 to 31 May 2026</t>
  </si>
  <si>
    <t>INSURE</t>
  </si>
  <si>
    <t>2506-7.1</t>
  </si>
  <si>
    <t>2506-7.2</t>
  </si>
  <si>
    <t>PAY</t>
  </si>
  <si>
    <t>2507-7.1</t>
  </si>
  <si>
    <t>2507-7.2</t>
  </si>
  <si>
    <t>2509-7.1</t>
  </si>
  <si>
    <t>PROJECTS</t>
  </si>
  <si>
    <t>2511-7.1</t>
  </si>
  <si>
    <t>2511-7.2</t>
  </si>
  <si>
    <t>CREDITS £</t>
  </si>
  <si>
    <t>DEBITS £</t>
  </si>
  <si>
    <t>BALANCE £</t>
  </si>
  <si>
    <t>Pending:</t>
  </si>
  <si>
    <t>Totals:</t>
  </si>
  <si>
    <t>Opening Balance Year-26 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</t>
  </si>
  <si>
    <t xml:space="preserve">Cashbook-26    MONTFORD  PARISH COUNCIL  Year 26  =  1 April 2025 to 31 Mar 2026 </t>
  </si>
  <si>
    <t>Clerk's refund for Internal Audit Fee paid cash</t>
  </si>
  <si>
    <t>2503-6.3</t>
  </si>
  <si>
    <t>Lloyds Monthly Banking Charge–taken automatically</t>
  </si>
  <si>
    <t>SALC Subs-26 to 31 Mar 26</t>
  </si>
  <si>
    <t>SUBS</t>
  </si>
  <si>
    <t xml:space="preserve">Ian A. Hutchinson  Clerk's Pay-26 Qtr-1 </t>
  </si>
  <si>
    <t>MPC gift to Shrawardine Churchyard Yr-26</t>
  </si>
  <si>
    <t>MPC gift to Montford Churchyard Yr-26</t>
  </si>
  <si>
    <t>ShropTech  Web Hosting to 31 Aug'26</t>
  </si>
  <si>
    <t xml:space="preserve">Ian A. Hutchinson  Clerk's Pay-26 Qtr-2 </t>
  </si>
  <si>
    <t>Mike Phillips-Pure Pages  Nature Trail Markers Oct 2025</t>
  </si>
  <si>
    <t>Welmedical  Shraden Defib Pads Oct  2025</t>
  </si>
  <si>
    <t>2601-7.1</t>
  </si>
  <si>
    <t>2601-7.2</t>
  </si>
  <si>
    <t>Ian A. Hutchinson  Clerk's Pay-26 Qtr-3</t>
  </si>
  <si>
    <t>PAYE</t>
  </si>
  <si>
    <t>HMRC  Clerk's Pay-26 Qtr-3</t>
  </si>
  <si>
    <t>2601-7.3</t>
  </si>
  <si>
    <t>Montford Parish Hall room hire for 2024 and 2025</t>
  </si>
  <si>
    <t>ROOM</t>
  </si>
  <si>
    <t>GRAVES</t>
  </si>
  <si>
    <t>2601-7.4</t>
  </si>
  <si>
    <t xml:space="preserve">WSA Accounting Clerk's Payroll Fee Yr-26 Qtr-3 </t>
  </si>
  <si>
    <t>Shropshire Council Election Fees May 2025</t>
  </si>
  <si>
    <t>2601-7.5</t>
  </si>
  <si>
    <t>2603-7.1</t>
  </si>
  <si>
    <t>2603-7.2</t>
  </si>
  <si>
    <t>2603-7.3</t>
  </si>
  <si>
    <t>Ian A. Hutchinson  Clerk's Annual Expense Claim-26</t>
  </si>
  <si>
    <t>EXPENSES</t>
  </si>
  <si>
    <t>2603-7.4</t>
  </si>
  <si>
    <t xml:space="preserve">WSA Accounting Clerk's Payroll Fee Yr-26 Qtr-4 </t>
  </si>
  <si>
    <t>Ian A. Hutchinson  Clerk's Pay-26 Qtr-4</t>
  </si>
  <si>
    <t>HMRC  Clerk's Pay-26 Qtr-4</t>
  </si>
  <si>
    <t>2603-7.5</t>
  </si>
  <si>
    <t>ShropTech Convert to .gov.uk &amp; 1 yr registration+hosting</t>
  </si>
  <si>
    <t>Values</t>
  </si>
  <si>
    <t>Sum of CREDITS £</t>
  </si>
  <si>
    <t>Sum of DEBITS £</t>
  </si>
  <si>
    <t>Row Labels</t>
  </si>
  <si>
    <t>Grand Total</t>
  </si>
  <si>
    <t>Balance Brought Forward</t>
  </si>
  <si>
    <t>Balance Carried Forward</t>
  </si>
  <si>
    <t>Staff Costs</t>
  </si>
  <si>
    <t>Precept</t>
  </si>
  <si>
    <t>Total Other Receipts</t>
  </si>
  <si>
    <t>All Other Payments</t>
  </si>
  <si>
    <t>Our Ref</t>
  </si>
  <si>
    <t>Invoice Date</t>
  </si>
  <si>
    <t>VAT Ref</t>
  </si>
  <si>
    <t>BRIEF DECRIPTION OF SUPPLY</t>
  </si>
  <si>
    <t>to who</t>
  </si>
  <si>
    <t>VAT Paid £</t>
  </si>
  <si>
    <t>TOTAL VAT CLAIM FOR FINANCIAL YEAR 25/26</t>
  </si>
  <si>
    <t xml:space="preserve">Each April VAT is claimed back for the previous Financial Year </t>
  </si>
  <si>
    <t>Montford Parish Council</t>
  </si>
  <si>
    <t>Submitted by Montford Parish Clerk, Ian A. Hutchinson  Fresh Winds, Montford Bridge Shrewsbury SY4 1ER  Email clerk@montford-pc.gov.uk  Tel: 01743 850504</t>
  </si>
  <si>
    <t>VAT Claim-26    MONTFORD  PARISH COUNCIL</t>
  </si>
  <si>
    <t xml:space="preserve">Ref: XTV126000103824                                                                                                      Claim Period: 1 April 2025 to 31 Mar 2026 </t>
  </si>
  <si>
    <t>887 7502 70</t>
  </si>
  <si>
    <t>AUDITS</t>
  </si>
  <si>
    <t>(blank)</t>
  </si>
  <si>
    <t xml:space="preserve">This VAT Claim was submitted via the HMRC website on 13/04/26 </t>
  </si>
</sst>
</file>

<file path=xl/styles.xml><?xml version="1.0" encoding="utf-8"?>
<styleSheet xmlns="http://schemas.openxmlformats.org/spreadsheetml/2006/main">
  <numFmts count="2">
    <numFmt numFmtId="7" formatCode="&quot;£&quot;#,##0.00;\-&quot;£&quot;#,##0.00"/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7" fontId="3" fillId="0" borderId="10" xfId="0" applyNumberFormat="1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43" fontId="1" fillId="0" borderId="1" xfId="0" applyNumberFormat="1" applyFont="1" applyBorder="1"/>
    <xf numFmtId="43" fontId="1" fillId="0" borderId="1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43" fontId="3" fillId="0" borderId="11" xfId="0" applyNumberFormat="1" applyFont="1" applyBorder="1" applyAlignment="1">
      <alignment horizontal="right"/>
    </xf>
    <xf numFmtId="43" fontId="3" fillId="0" borderId="12" xfId="0" applyNumberFormat="1" applyFont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15" fontId="1" fillId="0" borderId="14" xfId="0" applyNumberFormat="1" applyFont="1" applyBorder="1" applyAlignment="1">
      <alignment horizontal="left"/>
    </xf>
    <xf numFmtId="43" fontId="1" fillId="0" borderId="14" xfId="0" applyNumberFormat="1" applyFont="1" applyBorder="1" applyAlignment="1">
      <alignment horizontal="right"/>
    </xf>
    <xf numFmtId="7" fontId="1" fillId="0" borderId="15" xfId="0" applyNumberFormat="1" applyFont="1" applyBorder="1" applyAlignment="1">
      <alignment horizontal="right"/>
    </xf>
    <xf numFmtId="7" fontId="1" fillId="0" borderId="6" xfId="0" applyNumberFormat="1" applyFont="1" applyBorder="1" applyAlignment="1">
      <alignment horizontal="right"/>
    </xf>
    <xf numFmtId="15" fontId="1" fillId="0" borderId="1" xfId="0" applyNumberFormat="1" applyFont="1" applyFill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5" fontId="1" fillId="0" borderId="11" xfId="0" applyNumberFormat="1" applyFont="1" applyBorder="1" applyAlignment="1">
      <alignment horizontal="left"/>
    </xf>
    <xf numFmtId="43" fontId="1" fillId="0" borderId="11" xfId="0" applyNumberFormat="1" applyFont="1" applyBorder="1" applyAlignment="1">
      <alignment horizontal="right"/>
    </xf>
    <xf numFmtId="43" fontId="1" fillId="0" borderId="12" xfId="0" applyNumberFormat="1" applyFont="1" applyBorder="1" applyAlignment="1">
      <alignment horizontal="right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4" fontId="0" fillId="0" borderId="0" xfId="0" applyNumberFormat="1"/>
    <xf numFmtId="4" fontId="5" fillId="0" borderId="0" xfId="0" applyNumberFormat="1" applyFont="1"/>
    <xf numFmtId="0" fontId="6" fillId="0" borderId="0" xfId="0" applyFont="1"/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3" fontId="8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1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43" fontId="8" fillId="0" borderId="1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5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9" xfId="0" applyFont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9" fillId="0" borderId="8" xfId="0" applyFont="1" applyBorder="1" applyAlignment="1">
      <alignment horizontal="left"/>
    </xf>
    <xf numFmtId="0" fontId="9" fillId="0" borderId="9" xfId="0" applyFont="1" applyBorder="1" applyAlignment="1"/>
    <xf numFmtId="0" fontId="9" fillId="0" borderId="10" xfId="0" applyFont="1" applyBorder="1" applyAlignment="1"/>
  </cellXfs>
  <cellStyles count="1">
    <cellStyle name="Normal" xfId="0" builtinId="0"/>
  </cellStyles>
  <dxfs count="7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104.515485995369" createdVersion="3" refreshedVersion="3" minRefreshableVersion="3" recordCount="35">
  <cacheSource type="worksheet">
    <worksheetSource ref="A3:I38" sheet="Cashbook"/>
  </cacheSource>
  <cacheFields count="10">
    <cacheField name="Year" numFmtId="0">
      <sharedItems containsString="0" containsBlank="1" containsNumber="1" containsInteger="1" minValue="26" maxValue="26"/>
    </cacheField>
    <cacheField name="Ref" numFmtId="0">
      <sharedItems containsBlank="1" containsMixedTypes="1" containsNumber="1" containsInteger="1" minValue="1" maxValue="32"/>
    </cacheField>
    <cacheField name="DATE" numFmtId="15">
      <sharedItems containsNonDate="0" containsDate="1" containsString="0" containsBlank="1" minDate="2025-04-16T00:00:00" maxDate="2026-03-18T00:00:00"/>
    </cacheField>
    <cacheField name="MINUTE" numFmtId="0">
      <sharedItems containsBlank="1"/>
    </cacheField>
    <cacheField name="PAYEE/PAYER                 ITEM DESCRIPTION" numFmtId="0">
      <sharedItems containsBlank="1"/>
    </cacheField>
    <cacheField name="CATEGORY" numFmtId="0">
      <sharedItems containsBlank="1" count="15">
        <s v="AUDITS"/>
        <s v="VAT"/>
        <s v="FEES"/>
        <s v="PRECEPT"/>
        <s v="INSURE"/>
        <s v="SUBS"/>
        <s v="PAY"/>
        <s v="GRAVES"/>
        <s v="OFFICE"/>
        <s v="PROJECTS"/>
        <s v="WORKS"/>
        <s v="PAYE"/>
        <s v="ROOM"/>
        <s v="EXPENSES"/>
        <m/>
      </sharedItems>
      <fieldGroup par="9"/>
    </cacheField>
    <cacheField name="CREDITS £" numFmtId="43">
      <sharedItems containsString="0" containsBlank="1" containsNumber="1" minValue="0" maxValue="6500"/>
    </cacheField>
    <cacheField name="DEBITS £" numFmtId="43">
      <sharedItems containsString="0" containsBlank="1" containsNumber="1" minValue="0" maxValue="1357.91"/>
    </cacheField>
    <cacheField name="BALANCE £" numFmtId="0">
      <sharedItems containsString="0" containsBlank="1" containsNumber="1" minValue="11526.439999999999" maxValue="18922.150000000001"/>
    </cacheField>
    <cacheField name="CATEGORY2" numFmtId="0" databaseField="0">
      <fieldGroup base="5">
        <discretePr count="15">
          <x v="4"/>
          <x v="0"/>
          <x v="4"/>
          <x v="1"/>
          <x v="4"/>
          <x v="4"/>
          <x v="3"/>
          <x v="4"/>
          <x v="4"/>
          <x v="4"/>
          <x v="4"/>
          <x v="3"/>
          <x v="4"/>
          <x v="4"/>
          <x v="2"/>
        </discretePr>
        <groupItems count="5">
          <s v="VAT"/>
          <s v="PRECEPT"/>
          <m/>
          <s v="Group1"/>
          <s v="Group2"/>
        </groupItems>
      </fieldGroup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5">
  <r>
    <n v="26"/>
    <n v="1"/>
    <d v="2025-04-16T00:00:00"/>
    <s v="2504-7.1"/>
    <s v="Clerk's refund for Internal Audit Fee paid cash"/>
    <x v="0"/>
    <n v="0"/>
    <n v="50"/>
    <n v="12314.41"/>
  </r>
  <r>
    <n v="26"/>
    <s v="A"/>
    <d v="2025-04-17T00:00:00"/>
    <s v="IN A"/>
    <s v="HMRC VAT126 Refund-25"/>
    <x v="1"/>
    <n v="111.99"/>
    <n v="0"/>
    <n v="12426.4"/>
  </r>
  <r>
    <n v="26"/>
    <n v="2"/>
    <d v="2025-04-22T00:00:00"/>
    <s v="2503-6.3"/>
    <s v="Lloyds Monthly Banking Charge–taken automatically"/>
    <x v="2"/>
    <n v="0"/>
    <n v="4.25"/>
    <n v="12422.15"/>
  </r>
  <r>
    <n v="26"/>
    <s v="B"/>
    <d v="2025-04-25T00:00:00"/>
    <s v="IN B"/>
    <s v="SC Precept-26"/>
    <x v="3"/>
    <n v="6500"/>
    <n v="0"/>
    <n v="18922.150000000001"/>
  </r>
  <r>
    <n v="26"/>
    <n v="3"/>
    <d v="2025-05-19T00:00:00"/>
    <s v="2503-6.3"/>
    <s v="Lloyds Monthly Banking Charge–taken automatically"/>
    <x v="2"/>
    <n v="0"/>
    <n v="4.25"/>
    <n v="18917.900000000001"/>
  </r>
  <r>
    <n v="26"/>
    <n v="4"/>
    <d v="2025-05-21T00:00:00"/>
    <s v="2505-7.1"/>
    <s v="Zurich Insurance-26 to 31 May 2026"/>
    <x v="4"/>
    <n v="0"/>
    <n v="397.68"/>
    <n v="18520.22"/>
  </r>
  <r>
    <n v="26"/>
    <n v="5"/>
    <d v="2025-05-21T00:00:00"/>
    <s v="2505-7.2"/>
    <s v="SALC Subs-26 to 31 Mar 26"/>
    <x v="5"/>
    <n v="0"/>
    <n v="327.86"/>
    <n v="18192.36"/>
  </r>
  <r>
    <n v="26"/>
    <n v="6"/>
    <d v="2025-06-17T00:00:00"/>
    <s v="2503-6.3"/>
    <s v="Lloyds Monthly Banking Charge–taken automatically"/>
    <x v="2"/>
    <n v="0"/>
    <n v="4.25"/>
    <n v="18188.11"/>
  </r>
  <r>
    <n v="26"/>
    <n v="7"/>
    <d v="2025-06-18T00:00:00"/>
    <s v="2506-7.1"/>
    <s v="Ian A. Hutchinson  Clerk's Pay-26 Qtr-1 "/>
    <x v="6"/>
    <n v="0"/>
    <n v="808.08"/>
    <n v="17380.03"/>
  </r>
  <r>
    <n v="26"/>
    <n v="8"/>
    <d v="2025-07-16T00:00:00"/>
    <s v="2507-7.1"/>
    <s v="MPC gift to Shrawardine Churchyard Yr-26"/>
    <x v="7"/>
    <n v="0"/>
    <n v="300"/>
    <n v="17080.03"/>
  </r>
  <r>
    <n v="26"/>
    <n v="9"/>
    <d v="2025-07-16T00:00:00"/>
    <s v="2507-7.2"/>
    <s v="MPC gift to Montford Churchyard Yr-26"/>
    <x v="7"/>
    <n v="0"/>
    <n v="300"/>
    <n v="16780.03"/>
  </r>
  <r>
    <n v="26"/>
    <n v="10"/>
    <d v="2025-07-21T00:00:00"/>
    <s v="2503-6.3"/>
    <s v="Lloyds Monthly Banking Charge–taken automatically"/>
    <x v="2"/>
    <n v="0"/>
    <n v="4.25"/>
    <n v="16775.78"/>
  </r>
  <r>
    <n v="26"/>
    <n v="11"/>
    <d v="2025-08-19T00:00:00"/>
    <s v="2503-6.3"/>
    <s v="Lloyds Monthly Banking Charge–taken automatically"/>
    <x v="2"/>
    <n v="0"/>
    <n v="4.25"/>
    <n v="16771.53"/>
  </r>
  <r>
    <n v="26"/>
    <n v="12"/>
    <d v="2025-09-17T00:00:00"/>
    <s v="2509-7.1"/>
    <s v="ShropTech  Web Hosting to 31 Aug'26"/>
    <x v="8"/>
    <n v="0"/>
    <n v="47"/>
    <n v="16724.53"/>
  </r>
  <r>
    <n v="26"/>
    <n v="13"/>
    <d v="2025-09-17T00:00:00"/>
    <s v="2506-7.2"/>
    <s v="Ian A. Hutchinson  Clerk's Pay-26 Qtr-2 "/>
    <x v="6"/>
    <n v="0"/>
    <n v="808.08"/>
    <n v="15916.449999999999"/>
  </r>
  <r>
    <n v="26"/>
    <n v="14"/>
    <d v="2025-09-19T00:00:00"/>
    <s v="2503-6.3"/>
    <s v="Lloyds Monthly Banking Charge–taken automatically"/>
    <x v="2"/>
    <n v="0"/>
    <n v="4.25"/>
    <n v="15912.199999999999"/>
  </r>
  <r>
    <n v="26"/>
    <n v="15"/>
    <d v="2025-10-20T00:00:00"/>
    <s v="2503-6.3"/>
    <s v="Lloyds Monthly Banking Charge–taken automatically"/>
    <x v="2"/>
    <n v="0"/>
    <n v="4.25"/>
    <n v="15907.949999999999"/>
  </r>
  <r>
    <n v="26"/>
    <n v="16"/>
    <d v="2025-11-18T00:00:00"/>
    <s v="2503-6.3"/>
    <s v="Lloyds Monthly Banking Charge–taken automatically"/>
    <x v="2"/>
    <n v="0"/>
    <n v="4.25"/>
    <n v="15903.699999999999"/>
  </r>
  <r>
    <n v="26"/>
    <n v="17"/>
    <d v="2025-11-19T00:00:00"/>
    <s v="2511-7.1"/>
    <s v="Mike Phillips-Pure Pages  Nature Trail Markers Oct 2025"/>
    <x v="9"/>
    <n v="0"/>
    <n v="253.12"/>
    <n v="15650.579999999998"/>
  </r>
  <r>
    <n v="26"/>
    <n v="18"/>
    <d v="2025-11-19T00:00:00"/>
    <s v="2511-7.2"/>
    <s v="Welmedical  Shraden Defib Pads Oct  2025"/>
    <x v="10"/>
    <n v="0"/>
    <n v="83.52"/>
    <n v="15567.059999999998"/>
  </r>
  <r>
    <n v="26"/>
    <n v="19"/>
    <d v="2025-12-19T00:00:00"/>
    <s v="2503-6.3"/>
    <s v="Lloyds Monthly Banking Charge–taken automatically"/>
    <x v="2"/>
    <n v="0"/>
    <n v="4.25"/>
    <n v="15562.809999999998"/>
  </r>
  <r>
    <n v="26"/>
    <n v="20"/>
    <d v="2026-01-19T00:00:00"/>
    <s v="2503-6.3"/>
    <s v="Lloyds Monthly Banking Charge–taken automatically"/>
    <x v="2"/>
    <n v="0"/>
    <n v="4.25"/>
    <n v="15558.559999999998"/>
  </r>
  <r>
    <n v="26"/>
    <n v="21"/>
    <d v="2026-01-21T00:00:00"/>
    <s v="2601-7.1"/>
    <s v="Ian A. Hutchinson  Clerk's Pay-26 Qtr-3"/>
    <x v="6"/>
    <n v="0"/>
    <n v="646.48"/>
    <n v="14912.079999999998"/>
  </r>
  <r>
    <n v="26"/>
    <n v="22"/>
    <d v="2026-01-21T00:00:00"/>
    <s v="2601-7.2"/>
    <s v="HMRC  Clerk's Pay-26 Qtr-3"/>
    <x v="11"/>
    <n v="0"/>
    <n v="161.6"/>
    <n v="14750.479999999998"/>
  </r>
  <r>
    <n v="26"/>
    <n v="23"/>
    <d v="2026-01-21T00:00:00"/>
    <s v="2601-7.3"/>
    <s v="Montford Parish Hall room hire for 2024 and 2025"/>
    <x v="12"/>
    <n v="0"/>
    <n v="255"/>
    <n v="14495.479999999998"/>
  </r>
  <r>
    <n v="26"/>
    <n v="24"/>
    <d v="2026-01-21T00:00:00"/>
    <s v="2601-7.4"/>
    <s v="WSA Accounting Clerk's Payroll Fee Yr-26 Qtr-3 "/>
    <x v="8"/>
    <n v="0"/>
    <n v="65"/>
    <n v="14430.479999999998"/>
  </r>
  <r>
    <n v="26"/>
    <n v="25"/>
    <d v="2026-01-21T00:00:00"/>
    <s v="2601-7.5"/>
    <s v="Shropshire Council Election Fees May 2025"/>
    <x v="2"/>
    <n v="0"/>
    <n v="1357.91"/>
    <n v="13072.569999999998"/>
  </r>
  <r>
    <n v="26"/>
    <n v="26"/>
    <d v="2026-02-17T00:00:00"/>
    <s v="2503-6.3"/>
    <s v="Lloyds Monthly Banking Charge–taken automatically"/>
    <x v="2"/>
    <n v="0"/>
    <n v="4.25"/>
    <n v="13068.319999999998"/>
  </r>
  <r>
    <n v="26"/>
    <n v="27"/>
    <d v="2026-02-27T00:00:00"/>
    <s v="2603-7.1"/>
    <s v="ShropTech Convert to .gov.uk &amp; 1 yr registration+hosting"/>
    <x v="8"/>
    <n v="0"/>
    <n v="272"/>
    <n v="12796.319999999998"/>
  </r>
  <r>
    <n v="26"/>
    <n v="32"/>
    <d v="2026-03-17T00:00:00"/>
    <s v="2503-6.3"/>
    <s v="Lloyds Monthly Banking Charge–taken automatically"/>
    <x v="2"/>
    <n v="0"/>
    <n v="4.25"/>
    <n v="12792.069999999998"/>
  </r>
  <r>
    <n v="26"/>
    <n v="28"/>
    <d v="2026-03-17T00:00:00"/>
    <s v="2603-7.2"/>
    <s v="Ian A. Hutchinson  Clerk's Pay-26 Qtr-4"/>
    <x v="6"/>
    <n v="0"/>
    <n v="646.48"/>
    <n v="12145.589999999998"/>
  </r>
  <r>
    <n v="26"/>
    <n v="29"/>
    <d v="2026-03-17T00:00:00"/>
    <s v="2603-7.3"/>
    <s v="HMRC  Clerk's Pay-26 Qtr-4"/>
    <x v="11"/>
    <n v="0"/>
    <n v="161.6"/>
    <n v="11983.989999999998"/>
  </r>
  <r>
    <n v="26"/>
    <n v="30"/>
    <d v="2026-03-17T00:00:00"/>
    <s v="2603-7.4"/>
    <s v="Ian A. Hutchinson  Clerk's Annual Expense Claim-26"/>
    <x v="13"/>
    <n v="0"/>
    <n v="392.55"/>
    <n v="11591.439999999999"/>
  </r>
  <r>
    <n v="26"/>
    <n v="31"/>
    <d v="2026-03-17T00:00:00"/>
    <s v="2603-7.5"/>
    <s v="WSA Accounting Clerk's Payroll Fee Yr-26 Qtr-4 "/>
    <x v="8"/>
    <n v="0"/>
    <n v="65"/>
    <n v="11526.439999999999"/>
  </r>
  <r>
    <m/>
    <m/>
    <m/>
    <m/>
    <m/>
    <x v="14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4:C12" firstHeaderRow="1" firstDataRow="2" firstDataCol="1"/>
  <pivotFields count="10">
    <pivotField showAll="0"/>
    <pivotField showAll="0"/>
    <pivotField showAll="0"/>
    <pivotField showAll="0"/>
    <pivotField showAll="0"/>
    <pivotField axis="axisRow" showAll="0">
      <items count="16">
        <item x="13"/>
        <item x="2"/>
        <item x="7"/>
        <item x="4"/>
        <item x="8"/>
        <item x="6"/>
        <item x="11"/>
        <item x="3"/>
        <item x="9"/>
        <item x="12"/>
        <item x="5"/>
        <item x="1"/>
        <item x="10"/>
        <item x="14"/>
        <item x="0"/>
        <item t="default"/>
      </items>
    </pivotField>
    <pivotField dataField="1" showAll="0"/>
    <pivotField dataField="1" showAll="0"/>
    <pivotField showAll="0"/>
    <pivotField axis="axisRow" showAll="0" defaultSubtotal="0">
      <items count="5">
        <item n="All Other Payments" sd="0" x="4"/>
        <item n="Staff Costs" sd="0" x="3"/>
        <item n="Precept" sd="0" x="1"/>
        <item n="Total Other Receipts" sd="0" x="0"/>
        <item x="2"/>
      </items>
    </pivotField>
  </pivotFields>
  <rowFields count="2">
    <field x="9"/>
    <field x="5"/>
  </rowFields>
  <rowItems count="7">
    <i>
      <x/>
    </i>
    <i>
      <x v="1"/>
    </i>
    <i>
      <x v="2"/>
    </i>
    <i>
      <x v="3"/>
    </i>
    <i>
      <x v="4"/>
    </i>
    <i r="1">
      <x v="1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REDITS £" fld="6" baseField="0" baseItem="0"/>
    <dataField name="Sum of DEBITS £" fld="7" baseField="0" baseItem="0"/>
  </dataFields>
  <formats count="7">
    <format dxfId="6">
      <pivotArea collapsedLevelsAreSubtotals="1" fieldPosition="0">
        <references count="1">
          <reference field="9" count="1">
            <x v="1"/>
          </reference>
        </references>
      </pivotArea>
    </format>
    <format dxfId="5">
      <pivotArea collapsedLevelsAreSubtotals="1" fieldPosition="0">
        <references count="2">
          <reference field="5" count="2">
            <x v="5"/>
            <x v="6"/>
          </reference>
          <reference field="9" count="1" selected="0">
            <x v="1"/>
          </reference>
        </references>
      </pivotArea>
    </format>
    <format dxfId="4">
      <pivotArea collapsedLevelsAreSubtotals="1" fieldPosition="0">
        <references count="1">
          <reference field="9" count="1">
            <x v="2"/>
          </reference>
        </references>
      </pivotArea>
    </format>
    <format dxfId="3">
      <pivotArea collapsedLevelsAreSubtotals="1" fieldPosition="0">
        <references count="2">
          <reference field="5" count="1">
            <x v="7"/>
          </reference>
          <reference field="9" count="1" selected="0">
            <x v="2"/>
          </reference>
        </references>
      </pivotArea>
    </format>
    <format dxfId="2">
      <pivotArea collapsedLevelsAreSubtotals="1" fieldPosition="0">
        <references count="1">
          <reference field="9" count="1">
            <x v="3"/>
          </reference>
        </references>
      </pivotArea>
    </format>
    <format dxfId="1">
      <pivotArea collapsedLevelsAreSubtotals="1" fieldPosition="0">
        <references count="2">
          <reference field="5" count="1">
            <x v="11"/>
          </reference>
          <reference field="9" count="1" selected="0">
            <x v="3"/>
          </reference>
        </references>
      </pivotArea>
    </format>
    <format dxfId="0">
      <pivotArea grandRow="1"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sqref="A1:I1"/>
    </sheetView>
  </sheetViews>
  <sheetFormatPr defaultRowHeight="15.75"/>
  <cols>
    <col min="1" max="1" width="5.28515625" style="1" bestFit="1" customWidth="1"/>
    <col min="2" max="2" width="4.140625" style="1" bestFit="1" customWidth="1"/>
    <col min="3" max="3" width="11" style="1" bestFit="1" customWidth="1"/>
    <col min="4" max="4" width="9.140625" style="1" bestFit="1" customWidth="1"/>
    <col min="5" max="5" width="53.85546875" style="1" bestFit="1" customWidth="1"/>
    <col min="6" max="6" width="11.28515625" style="1" bestFit="1" customWidth="1"/>
    <col min="7" max="8" width="11.5703125" style="2" bestFit="1" customWidth="1"/>
    <col min="9" max="9" width="11.7109375" style="2" bestFit="1" customWidth="1"/>
    <col min="10" max="10" width="9.140625" style="2"/>
    <col min="11" max="11" width="11.5703125" style="2" bestFit="1" customWidth="1"/>
    <col min="12" max="16384" width="9.140625" style="2"/>
  </cols>
  <sheetData>
    <row r="1" spans="1:9" ht="21.75" thickBot="1">
      <c r="A1" s="53" t="s">
        <v>37</v>
      </c>
      <c r="B1" s="54"/>
      <c r="C1" s="54"/>
      <c r="D1" s="54"/>
      <c r="E1" s="54"/>
      <c r="F1" s="54"/>
      <c r="G1" s="54"/>
      <c r="H1" s="54"/>
      <c r="I1" s="55"/>
    </row>
    <row r="2" spans="1:9" ht="16.5" thickBot="1">
      <c r="A2" s="58" t="s">
        <v>36</v>
      </c>
      <c r="B2" s="59"/>
      <c r="C2" s="60"/>
      <c r="D2" s="60"/>
      <c r="E2" s="60"/>
      <c r="F2" s="60"/>
      <c r="G2" s="60"/>
      <c r="H2" s="60"/>
      <c r="I2" s="3">
        <v>12364.41</v>
      </c>
    </row>
    <row r="3" spans="1:9" ht="16.5" thickBot="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31</v>
      </c>
      <c r="H3" s="6" t="s">
        <v>32</v>
      </c>
      <c r="I3" s="7" t="s">
        <v>33</v>
      </c>
    </row>
    <row r="4" spans="1:9">
      <c r="A4" s="17">
        <v>26</v>
      </c>
      <c r="B4" s="18">
        <v>1</v>
      </c>
      <c r="C4" s="19">
        <v>45763</v>
      </c>
      <c r="D4" s="18" t="s">
        <v>8</v>
      </c>
      <c r="E4" s="18" t="s">
        <v>38</v>
      </c>
      <c r="F4" s="18" t="s">
        <v>98</v>
      </c>
      <c r="G4" s="20">
        <v>0</v>
      </c>
      <c r="H4" s="20">
        <v>50</v>
      </c>
      <c r="I4" s="21">
        <f>I2+G4-H4</f>
        <v>12314.41</v>
      </c>
    </row>
    <row r="5" spans="1:9">
      <c r="A5" s="8">
        <v>26</v>
      </c>
      <c r="B5" s="9" t="s">
        <v>6</v>
      </c>
      <c r="C5" s="10">
        <v>45764</v>
      </c>
      <c r="D5" s="9" t="s">
        <v>7</v>
      </c>
      <c r="E5" s="9" t="s">
        <v>12</v>
      </c>
      <c r="F5" s="9" t="s">
        <v>13</v>
      </c>
      <c r="G5" s="13">
        <v>111.99</v>
      </c>
      <c r="H5" s="13">
        <v>0</v>
      </c>
      <c r="I5" s="22">
        <f>I4+G5-H5</f>
        <v>12426.4</v>
      </c>
    </row>
    <row r="6" spans="1:9">
      <c r="A6" s="8">
        <v>26</v>
      </c>
      <c r="B6" s="9">
        <v>2</v>
      </c>
      <c r="C6" s="10">
        <v>45769</v>
      </c>
      <c r="D6" s="9" t="s">
        <v>39</v>
      </c>
      <c r="E6" s="9" t="s">
        <v>40</v>
      </c>
      <c r="F6" s="9" t="s">
        <v>14</v>
      </c>
      <c r="G6" s="13">
        <v>0</v>
      </c>
      <c r="H6" s="13">
        <v>4.25</v>
      </c>
      <c r="I6" s="22">
        <f t="shared" ref="I6:I37" si="0">I5+G6-H6</f>
        <v>12422.15</v>
      </c>
    </row>
    <row r="7" spans="1:9">
      <c r="A7" s="8">
        <v>26</v>
      </c>
      <c r="B7" s="9" t="s">
        <v>10</v>
      </c>
      <c r="C7" s="10">
        <v>45772</v>
      </c>
      <c r="D7" s="9" t="s">
        <v>11</v>
      </c>
      <c r="E7" s="9" t="s">
        <v>15</v>
      </c>
      <c r="F7" s="9" t="s">
        <v>16</v>
      </c>
      <c r="G7" s="13">
        <v>6500</v>
      </c>
      <c r="H7" s="13">
        <v>0</v>
      </c>
      <c r="I7" s="22">
        <f t="shared" si="0"/>
        <v>18922.150000000001</v>
      </c>
    </row>
    <row r="8" spans="1:9">
      <c r="A8" s="8">
        <v>26</v>
      </c>
      <c r="B8" s="9">
        <v>3</v>
      </c>
      <c r="C8" s="10">
        <v>45796</v>
      </c>
      <c r="D8" s="9" t="s">
        <v>39</v>
      </c>
      <c r="E8" s="9" t="s">
        <v>40</v>
      </c>
      <c r="F8" s="9" t="s">
        <v>14</v>
      </c>
      <c r="G8" s="13">
        <v>0</v>
      </c>
      <c r="H8" s="13">
        <v>4.25</v>
      </c>
      <c r="I8" s="22">
        <f t="shared" si="0"/>
        <v>18917.900000000001</v>
      </c>
    </row>
    <row r="9" spans="1:9">
      <c r="A9" s="8">
        <v>26</v>
      </c>
      <c r="B9" s="9">
        <v>4</v>
      </c>
      <c r="C9" s="10">
        <v>45798</v>
      </c>
      <c r="D9" s="9" t="s">
        <v>17</v>
      </c>
      <c r="E9" s="9" t="s">
        <v>20</v>
      </c>
      <c r="F9" s="9" t="s">
        <v>21</v>
      </c>
      <c r="G9" s="13">
        <v>0</v>
      </c>
      <c r="H9" s="13">
        <v>397.68</v>
      </c>
      <c r="I9" s="22">
        <f t="shared" si="0"/>
        <v>18520.22</v>
      </c>
    </row>
    <row r="10" spans="1:9">
      <c r="A10" s="8">
        <v>26</v>
      </c>
      <c r="B10" s="9">
        <v>5</v>
      </c>
      <c r="C10" s="10">
        <v>45798</v>
      </c>
      <c r="D10" s="9" t="s">
        <v>18</v>
      </c>
      <c r="E10" s="9" t="s">
        <v>41</v>
      </c>
      <c r="F10" s="9" t="s">
        <v>42</v>
      </c>
      <c r="G10" s="13">
        <v>0</v>
      </c>
      <c r="H10" s="13">
        <v>327.86</v>
      </c>
      <c r="I10" s="22">
        <f t="shared" si="0"/>
        <v>18192.36</v>
      </c>
    </row>
    <row r="11" spans="1:9">
      <c r="A11" s="8">
        <v>26</v>
      </c>
      <c r="B11" s="9">
        <v>6</v>
      </c>
      <c r="C11" s="10">
        <v>45825</v>
      </c>
      <c r="D11" s="9" t="s">
        <v>39</v>
      </c>
      <c r="E11" s="9" t="s">
        <v>40</v>
      </c>
      <c r="F11" s="9" t="s">
        <v>14</v>
      </c>
      <c r="G11" s="13">
        <v>0</v>
      </c>
      <c r="H11" s="13">
        <v>4.25</v>
      </c>
      <c r="I11" s="22">
        <f t="shared" si="0"/>
        <v>18188.11</v>
      </c>
    </row>
    <row r="12" spans="1:9">
      <c r="A12" s="8">
        <v>26</v>
      </c>
      <c r="B12" s="9">
        <v>7</v>
      </c>
      <c r="C12" s="10">
        <v>45826</v>
      </c>
      <c r="D12" s="9" t="s">
        <v>22</v>
      </c>
      <c r="E12" s="9" t="s">
        <v>43</v>
      </c>
      <c r="F12" s="9" t="s">
        <v>24</v>
      </c>
      <c r="G12" s="13">
        <v>0</v>
      </c>
      <c r="H12" s="13">
        <v>808.08</v>
      </c>
      <c r="I12" s="22">
        <f t="shared" si="0"/>
        <v>17380.03</v>
      </c>
    </row>
    <row r="13" spans="1:9">
      <c r="A13" s="8">
        <v>26</v>
      </c>
      <c r="B13" s="9">
        <v>8</v>
      </c>
      <c r="C13" s="10">
        <v>45854</v>
      </c>
      <c r="D13" s="9" t="s">
        <v>25</v>
      </c>
      <c r="E13" s="9" t="s">
        <v>44</v>
      </c>
      <c r="F13" s="9" t="s">
        <v>58</v>
      </c>
      <c r="G13" s="13">
        <v>0</v>
      </c>
      <c r="H13" s="13">
        <v>300</v>
      </c>
      <c r="I13" s="22">
        <f t="shared" si="0"/>
        <v>17080.03</v>
      </c>
    </row>
    <row r="14" spans="1:9">
      <c r="A14" s="8">
        <v>26</v>
      </c>
      <c r="B14" s="9">
        <v>9</v>
      </c>
      <c r="C14" s="10">
        <v>45854</v>
      </c>
      <c r="D14" s="9" t="s">
        <v>26</v>
      </c>
      <c r="E14" s="9" t="s">
        <v>45</v>
      </c>
      <c r="F14" s="9" t="s">
        <v>58</v>
      </c>
      <c r="G14" s="13">
        <v>0</v>
      </c>
      <c r="H14" s="13">
        <v>300</v>
      </c>
      <c r="I14" s="22">
        <f t="shared" si="0"/>
        <v>16780.03</v>
      </c>
    </row>
    <row r="15" spans="1:9">
      <c r="A15" s="8">
        <v>26</v>
      </c>
      <c r="B15" s="9">
        <v>10</v>
      </c>
      <c r="C15" s="10">
        <v>45859</v>
      </c>
      <c r="D15" s="9" t="s">
        <v>39</v>
      </c>
      <c r="E15" s="9" t="s">
        <v>40</v>
      </c>
      <c r="F15" s="9" t="s">
        <v>14</v>
      </c>
      <c r="G15" s="13">
        <v>0</v>
      </c>
      <c r="H15" s="13">
        <v>4.25</v>
      </c>
      <c r="I15" s="22">
        <f t="shared" si="0"/>
        <v>16775.78</v>
      </c>
    </row>
    <row r="16" spans="1:9">
      <c r="A16" s="8">
        <v>26</v>
      </c>
      <c r="B16" s="9">
        <v>11</v>
      </c>
      <c r="C16" s="10">
        <v>45888</v>
      </c>
      <c r="D16" s="9" t="s">
        <v>39</v>
      </c>
      <c r="E16" s="9" t="s">
        <v>40</v>
      </c>
      <c r="F16" s="9" t="s">
        <v>14</v>
      </c>
      <c r="G16" s="13">
        <v>0</v>
      </c>
      <c r="H16" s="13">
        <v>4.25</v>
      </c>
      <c r="I16" s="22">
        <f t="shared" si="0"/>
        <v>16771.53</v>
      </c>
    </row>
    <row r="17" spans="1:9">
      <c r="A17" s="8">
        <v>26</v>
      </c>
      <c r="B17" s="9">
        <v>12</v>
      </c>
      <c r="C17" s="10">
        <v>45917</v>
      </c>
      <c r="D17" s="9" t="s">
        <v>27</v>
      </c>
      <c r="E17" s="9" t="s">
        <v>46</v>
      </c>
      <c r="F17" s="9" t="s">
        <v>19</v>
      </c>
      <c r="G17" s="13">
        <v>0</v>
      </c>
      <c r="H17" s="13">
        <v>47</v>
      </c>
      <c r="I17" s="22">
        <f t="shared" si="0"/>
        <v>16724.53</v>
      </c>
    </row>
    <row r="18" spans="1:9">
      <c r="A18" s="8">
        <v>26</v>
      </c>
      <c r="B18" s="9">
        <v>13</v>
      </c>
      <c r="C18" s="10">
        <v>45917</v>
      </c>
      <c r="D18" s="9" t="s">
        <v>23</v>
      </c>
      <c r="E18" s="9" t="s">
        <v>47</v>
      </c>
      <c r="F18" s="9" t="s">
        <v>24</v>
      </c>
      <c r="G18" s="13">
        <v>0</v>
      </c>
      <c r="H18" s="13">
        <v>808.08</v>
      </c>
      <c r="I18" s="22">
        <f t="shared" si="0"/>
        <v>15916.449999999999</v>
      </c>
    </row>
    <row r="19" spans="1:9">
      <c r="A19" s="8">
        <v>26</v>
      </c>
      <c r="B19" s="9">
        <v>14</v>
      </c>
      <c r="C19" s="10">
        <v>45919</v>
      </c>
      <c r="D19" s="9" t="s">
        <v>39</v>
      </c>
      <c r="E19" s="9" t="s">
        <v>40</v>
      </c>
      <c r="F19" s="9" t="s">
        <v>14</v>
      </c>
      <c r="G19" s="13">
        <v>0</v>
      </c>
      <c r="H19" s="13">
        <v>4.25</v>
      </c>
      <c r="I19" s="22">
        <f t="shared" si="0"/>
        <v>15912.199999999999</v>
      </c>
    </row>
    <row r="20" spans="1:9">
      <c r="A20" s="8">
        <v>26</v>
      </c>
      <c r="B20" s="9">
        <v>15</v>
      </c>
      <c r="C20" s="10">
        <v>45950</v>
      </c>
      <c r="D20" s="9" t="s">
        <v>39</v>
      </c>
      <c r="E20" s="9" t="s">
        <v>40</v>
      </c>
      <c r="F20" s="9" t="s">
        <v>14</v>
      </c>
      <c r="G20" s="13">
        <v>0</v>
      </c>
      <c r="H20" s="13">
        <v>4.25</v>
      </c>
      <c r="I20" s="22">
        <f t="shared" si="0"/>
        <v>15907.949999999999</v>
      </c>
    </row>
    <row r="21" spans="1:9">
      <c r="A21" s="8">
        <v>26</v>
      </c>
      <c r="B21" s="9">
        <v>16</v>
      </c>
      <c r="C21" s="10">
        <v>45979</v>
      </c>
      <c r="D21" s="9" t="s">
        <v>39</v>
      </c>
      <c r="E21" s="9" t="s">
        <v>40</v>
      </c>
      <c r="F21" s="9" t="s">
        <v>14</v>
      </c>
      <c r="G21" s="13">
        <v>0</v>
      </c>
      <c r="H21" s="13">
        <v>4.25</v>
      </c>
      <c r="I21" s="22">
        <f t="shared" si="0"/>
        <v>15903.699999999999</v>
      </c>
    </row>
    <row r="22" spans="1:9">
      <c r="A22" s="8">
        <v>26</v>
      </c>
      <c r="B22" s="9">
        <v>17</v>
      </c>
      <c r="C22" s="10">
        <v>45980</v>
      </c>
      <c r="D22" s="9" t="s">
        <v>29</v>
      </c>
      <c r="E22" s="9" t="s">
        <v>48</v>
      </c>
      <c r="F22" s="9" t="s">
        <v>28</v>
      </c>
      <c r="G22" s="13">
        <v>0</v>
      </c>
      <c r="H22" s="13">
        <v>253.12</v>
      </c>
      <c r="I22" s="22">
        <f t="shared" si="0"/>
        <v>15650.579999999998</v>
      </c>
    </row>
    <row r="23" spans="1:9">
      <c r="A23" s="8">
        <v>26</v>
      </c>
      <c r="B23" s="9">
        <v>18</v>
      </c>
      <c r="C23" s="10">
        <v>45980</v>
      </c>
      <c r="D23" s="9" t="s">
        <v>30</v>
      </c>
      <c r="E23" s="9" t="s">
        <v>49</v>
      </c>
      <c r="F23" s="9" t="s">
        <v>9</v>
      </c>
      <c r="G23" s="13">
        <v>0</v>
      </c>
      <c r="H23" s="13">
        <v>83.52</v>
      </c>
      <c r="I23" s="22">
        <f t="shared" si="0"/>
        <v>15567.059999999998</v>
      </c>
    </row>
    <row r="24" spans="1:9">
      <c r="A24" s="8">
        <v>26</v>
      </c>
      <c r="B24" s="9">
        <v>19</v>
      </c>
      <c r="C24" s="23">
        <v>46010</v>
      </c>
      <c r="D24" s="9" t="s">
        <v>39</v>
      </c>
      <c r="E24" s="9" t="s">
        <v>40</v>
      </c>
      <c r="F24" s="9" t="s">
        <v>14</v>
      </c>
      <c r="G24" s="13">
        <v>0</v>
      </c>
      <c r="H24" s="13">
        <v>4.25</v>
      </c>
      <c r="I24" s="22">
        <f t="shared" si="0"/>
        <v>15562.809999999998</v>
      </c>
    </row>
    <row r="25" spans="1:9">
      <c r="A25" s="8">
        <v>26</v>
      </c>
      <c r="B25" s="9">
        <v>20</v>
      </c>
      <c r="C25" s="23">
        <v>46041</v>
      </c>
      <c r="D25" s="9" t="s">
        <v>39</v>
      </c>
      <c r="E25" s="9" t="s">
        <v>40</v>
      </c>
      <c r="F25" s="9" t="s">
        <v>14</v>
      </c>
      <c r="G25" s="13">
        <v>0</v>
      </c>
      <c r="H25" s="13">
        <v>4.25</v>
      </c>
      <c r="I25" s="22">
        <f t="shared" si="0"/>
        <v>15558.559999999998</v>
      </c>
    </row>
    <row r="26" spans="1:9">
      <c r="A26" s="8">
        <v>26</v>
      </c>
      <c r="B26" s="9">
        <v>21</v>
      </c>
      <c r="C26" s="10">
        <v>46043</v>
      </c>
      <c r="D26" s="9" t="s">
        <v>50</v>
      </c>
      <c r="E26" s="9" t="s">
        <v>52</v>
      </c>
      <c r="F26" s="9" t="s">
        <v>24</v>
      </c>
      <c r="G26" s="13">
        <v>0</v>
      </c>
      <c r="H26" s="13">
        <v>646.48</v>
      </c>
      <c r="I26" s="22">
        <f t="shared" si="0"/>
        <v>14912.079999999998</v>
      </c>
    </row>
    <row r="27" spans="1:9">
      <c r="A27" s="8">
        <v>26</v>
      </c>
      <c r="B27" s="9">
        <v>22</v>
      </c>
      <c r="C27" s="10">
        <v>46043</v>
      </c>
      <c r="D27" s="9" t="s">
        <v>51</v>
      </c>
      <c r="E27" s="9" t="s">
        <v>54</v>
      </c>
      <c r="F27" s="9" t="s">
        <v>53</v>
      </c>
      <c r="G27" s="13">
        <v>0</v>
      </c>
      <c r="H27" s="13">
        <v>161.6</v>
      </c>
      <c r="I27" s="22">
        <f t="shared" si="0"/>
        <v>14750.479999999998</v>
      </c>
    </row>
    <row r="28" spans="1:9">
      <c r="A28" s="8">
        <v>26</v>
      </c>
      <c r="B28" s="9">
        <v>23</v>
      </c>
      <c r="C28" s="10">
        <v>46043</v>
      </c>
      <c r="D28" s="9" t="s">
        <v>55</v>
      </c>
      <c r="E28" s="9" t="s">
        <v>56</v>
      </c>
      <c r="F28" s="9" t="s">
        <v>57</v>
      </c>
      <c r="G28" s="13">
        <v>0</v>
      </c>
      <c r="H28" s="13">
        <v>255</v>
      </c>
      <c r="I28" s="22">
        <f t="shared" si="0"/>
        <v>14495.479999999998</v>
      </c>
    </row>
    <row r="29" spans="1:9">
      <c r="A29" s="8">
        <v>26</v>
      </c>
      <c r="B29" s="9">
        <v>24</v>
      </c>
      <c r="C29" s="10">
        <v>46043</v>
      </c>
      <c r="D29" s="9" t="s">
        <v>59</v>
      </c>
      <c r="E29" s="9" t="s">
        <v>60</v>
      </c>
      <c r="F29" s="9" t="s">
        <v>19</v>
      </c>
      <c r="G29" s="13">
        <v>0</v>
      </c>
      <c r="H29" s="13">
        <v>65</v>
      </c>
      <c r="I29" s="22">
        <f t="shared" si="0"/>
        <v>14430.479999999998</v>
      </c>
    </row>
    <row r="30" spans="1:9">
      <c r="A30" s="8">
        <v>26</v>
      </c>
      <c r="B30" s="9">
        <v>25</v>
      </c>
      <c r="C30" s="10">
        <v>46043</v>
      </c>
      <c r="D30" s="9" t="s">
        <v>62</v>
      </c>
      <c r="E30" s="9" t="s">
        <v>61</v>
      </c>
      <c r="F30" s="9" t="s">
        <v>14</v>
      </c>
      <c r="G30" s="13">
        <v>0</v>
      </c>
      <c r="H30" s="13">
        <v>1357.91</v>
      </c>
      <c r="I30" s="22">
        <f t="shared" si="0"/>
        <v>13072.569999999998</v>
      </c>
    </row>
    <row r="31" spans="1:9">
      <c r="A31" s="8">
        <v>26</v>
      </c>
      <c r="B31" s="9">
        <v>26</v>
      </c>
      <c r="C31" s="23">
        <v>46070</v>
      </c>
      <c r="D31" s="9" t="s">
        <v>39</v>
      </c>
      <c r="E31" s="9" t="s">
        <v>40</v>
      </c>
      <c r="F31" s="9" t="s">
        <v>14</v>
      </c>
      <c r="G31" s="12">
        <v>0</v>
      </c>
      <c r="H31" s="12">
        <v>4.25</v>
      </c>
      <c r="I31" s="22">
        <f t="shared" si="0"/>
        <v>13068.319999999998</v>
      </c>
    </row>
    <row r="32" spans="1:9">
      <c r="A32" s="8">
        <v>26</v>
      </c>
      <c r="B32" s="9">
        <v>27</v>
      </c>
      <c r="C32" s="23">
        <v>46080</v>
      </c>
      <c r="D32" s="9" t="s">
        <v>63</v>
      </c>
      <c r="E32" s="9" t="s">
        <v>73</v>
      </c>
      <c r="F32" s="9" t="s">
        <v>19</v>
      </c>
      <c r="G32" s="12">
        <v>0</v>
      </c>
      <c r="H32" s="12">
        <v>272</v>
      </c>
      <c r="I32" s="22">
        <f t="shared" si="0"/>
        <v>12796.319999999998</v>
      </c>
    </row>
    <row r="33" spans="1:9">
      <c r="A33" s="8">
        <v>26</v>
      </c>
      <c r="B33" s="9">
        <v>32</v>
      </c>
      <c r="C33" s="23">
        <v>46098</v>
      </c>
      <c r="D33" s="9" t="s">
        <v>39</v>
      </c>
      <c r="E33" s="9" t="s">
        <v>40</v>
      </c>
      <c r="F33" s="9" t="s">
        <v>14</v>
      </c>
      <c r="G33" s="12">
        <v>0</v>
      </c>
      <c r="H33" s="12">
        <v>4.25</v>
      </c>
      <c r="I33" s="22">
        <f t="shared" si="0"/>
        <v>12792.069999999998</v>
      </c>
    </row>
    <row r="34" spans="1:9">
      <c r="A34" s="8">
        <v>26</v>
      </c>
      <c r="B34" s="9">
        <v>28</v>
      </c>
      <c r="C34" s="23">
        <v>46098</v>
      </c>
      <c r="D34" s="9" t="s">
        <v>64</v>
      </c>
      <c r="E34" s="9" t="s">
        <v>70</v>
      </c>
      <c r="F34" s="9" t="s">
        <v>24</v>
      </c>
      <c r="G34" s="13">
        <v>0</v>
      </c>
      <c r="H34" s="13">
        <v>646.48</v>
      </c>
      <c r="I34" s="22">
        <f t="shared" si="0"/>
        <v>12145.589999999998</v>
      </c>
    </row>
    <row r="35" spans="1:9">
      <c r="A35" s="8">
        <v>26</v>
      </c>
      <c r="B35" s="9">
        <v>29</v>
      </c>
      <c r="C35" s="23">
        <v>46098</v>
      </c>
      <c r="D35" s="9" t="s">
        <v>65</v>
      </c>
      <c r="E35" s="9" t="s">
        <v>71</v>
      </c>
      <c r="F35" s="9" t="s">
        <v>53</v>
      </c>
      <c r="G35" s="13">
        <v>0</v>
      </c>
      <c r="H35" s="13">
        <v>161.6</v>
      </c>
      <c r="I35" s="22">
        <f t="shared" si="0"/>
        <v>11983.989999999998</v>
      </c>
    </row>
    <row r="36" spans="1:9">
      <c r="A36" s="8">
        <v>26</v>
      </c>
      <c r="B36" s="9">
        <v>30</v>
      </c>
      <c r="C36" s="23">
        <v>46098</v>
      </c>
      <c r="D36" s="9" t="s">
        <v>68</v>
      </c>
      <c r="E36" s="9" t="s">
        <v>66</v>
      </c>
      <c r="F36" s="9" t="s">
        <v>67</v>
      </c>
      <c r="G36" s="13">
        <v>0</v>
      </c>
      <c r="H36" s="13">
        <v>392.55</v>
      </c>
      <c r="I36" s="22">
        <f t="shared" si="0"/>
        <v>11591.439999999999</v>
      </c>
    </row>
    <row r="37" spans="1:9">
      <c r="A37" s="8">
        <v>26</v>
      </c>
      <c r="B37" s="9">
        <v>31</v>
      </c>
      <c r="C37" s="23">
        <v>46098</v>
      </c>
      <c r="D37" s="9" t="s">
        <v>72</v>
      </c>
      <c r="E37" s="9" t="s">
        <v>69</v>
      </c>
      <c r="F37" s="9" t="s">
        <v>19</v>
      </c>
      <c r="G37" s="13">
        <v>0</v>
      </c>
      <c r="H37" s="13">
        <v>65</v>
      </c>
      <c r="I37" s="22">
        <f t="shared" si="0"/>
        <v>11526.439999999999</v>
      </c>
    </row>
    <row r="38" spans="1:9" ht="16.5" thickBot="1">
      <c r="A38" s="26"/>
      <c r="B38" s="27"/>
      <c r="C38" s="28"/>
      <c r="D38" s="27"/>
      <c r="E38" s="27"/>
      <c r="F38" s="27"/>
      <c r="G38" s="29"/>
      <c r="H38" s="29"/>
      <c r="I38" s="30"/>
    </row>
    <row r="39" spans="1:9" ht="16.5" thickBot="1">
      <c r="B39" s="11"/>
      <c r="C39" s="11"/>
      <c r="D39" s="11"/>
      <c r="E39" s="2"/>
      <c r="F39" s="14" t="s">
        <v>35</v>
      </c>
      <c r="G39" s="15">
        <f>SUM(G4:G38)</f>
        <v>6611.99</v>
      </c>
      <c r="H39" s="15">
        <f>SUM(H4:H38)</f>
        <v>7449.96</v>
      </c>
      <c r="I39" s="16">
        <f>I2+G39-H39</f>
        <v>11526.440000000002</v>
      </c>
    </row>
    <row r="42" spans="1:9">
      <c r="A42" s="56" t="s">
        <v>34</v>
      </c>
      <c r="B42" s="57"/>
      <c r="C42" s="57"/>
      <c r="D42" s="57"/>
      <c r="E42" s="57"/>
      <c r="F42" s="57"/>
      <c r="G42" s="57"/>
      <c r="H42" s="57"/>
      <c r="I42" s="57"/>
    </row>
    <row r="43" spans="1:9">
      <c r="A43" s="25"/>
      <c r="B43" s="24"/>
      <c r="C43" s="24"/>
      <c r="D43" s="24"/>
      <c r="E43" s="24"/>
      <c r="F43" s="24"/>
      <c r="G43" s="24"/>
      <c r="H43" s="24"/>
      <c r="I43" s="24"/>
    </row>
    <row r="44" spans="1:9">
      <c r="A44" s="9"/>
      <c r="B44" s="9"/>
      <c r="C44" s="10"/>
      <c r="D44" s="9"/>
      <c r="E44" s="9"/>
      <c r="F44" s="9"/>
      <c r="G44" s="12"/>
      <c r="H44" s="12"/>
      <c r="I44" s="12"/>
    </row>
  </sheetData>
  <autoFilter ref="A3:I37">
    <filterColumn colId="5"/>
  </autoFilter>
  <mergeCells count="3">
    <mergeCell ref="A1:I1"/>
    <mergeCell ref="A42:I42"/>
    <mergeCell ref="A2:H2"/>
  </mergeCells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A15" sqref="A15"/>
    </sheetView>
  </sheetViews>
  <sheetFormatPr defaultRowHeight="15"/>
  <cols>
    <col min="1" max="1" width="21.140625" customWidth="1"/>
    <col min="2" max="2" width="16.28515625" customWidth="1"/>
    <col min="3" max="3" width="15.140625" bestFit="1" customWidth="1"/>
  </cols>
  <sheetData>
    <row r="1" spans="1:3">
      <c r="A1" s="34" t="s">
        <v>79</v>
      </c>
      <c r="B1" s="34"/>
      <c r="C1" s="37">
        <f>Cashbook!I2</f>
        <v>12364.41</v>
      </c>
    </row>
    <row r="2" spans="1:3">
      <c r="A2" s="35" t="s">
        <v>80</v>
      </c>
      <c r="B2" s="34"/>
      <c r="C2" s="37">
        <f>Cashbook!I39</f>
        <v>11526.440000000002</v>
      </c>
    </row>
    <row r="4" spans="1:3">
      <c r="B4" s="32" t="s">
        <v>74</v>
      </c>
    </row>
    <row r="5" spans="1:3">
      <c r="A5" s="32" t="s">
        <v>77</v>
      </c>
      <c r="B5" t="s">
        <v>75</v>
      </c>
      <c r="C5" t="s">
        <v>76</v>
      </c>
    </row>
    <row r="6" spans="1:3">
      <c r="A6" s="33" t="s">
        <v>84</v>
      </c>
      <c r="B6" s="31">
        <v>0</v>
      </c>
      <c r="C6" s="31">
        <v>4217.6400000000003</v>
      </c>
    </row>
    <row r="7" spans="1:3">
      <c r="A7" s="33" t="s">
        <v>81</v>
      </c>
      <c r="B7" s="36">
        <v>0</v>
      </c>
      <c r="C7" s="36">
        <v>3232.32</v>
      </c>
    </row>
    <row r="8" spans="1:3">
      <c r="A8" s="33" t="s">
        <v>82</v>
      </c>
      <c r="B8" s="36">
        <v>6500</v>
      </c>
      <c r="C8" s="36">
        <v>0</v>
      </c>
    </row>
    <row r="9" spans="1:3">
      <c r="A9" s="33" t="s">
        <v>83</v>
      </c>
      <c r="B9" s="36">
        <v>111.99</v>
      </c>
      <c r="C9" s="36">
        <v>0</v>
      </c>
    </row>
    <row r="10" spans="1:3">
      <c r="A10" s="33" t="s">
        <v>99</v>
      </c>
      <c r="B10" s="31"/>
      <c r="C10" s="31"/>
    </row>
    <row r="11" spans="1:3">
      <c r="A11" s="52" t="s">
        <v>99</v>
      </c>
      <c r="B11" s="31"/>
      <c r="C11" s="31"/>
    </row>
    <row r="12" spans="1:3">
      <c r="A12" s="33" t="s">
        <v>78</v>
      </c>
      <c r="B12" s="36">
        <v>6611.99</v>
      </c>
      <c r="C12" s="36">
        <v>7449.9600000000009</v>
      </c>
    </row>
  </sheetData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7" sqref="A7:F7"/>
    </sheetView>
  </sheetViews>
  <sheetFormatPr defaultRowHeight="12.75"/>
  <cols>
    <col min="1" max="1" width="11.5703125" style="45" bestFit="1" customWidth="1"/>
    <col min="2" max="2" width="15.140625" style="38" bestFit="1" customWidth="1"/>
    <col min="3" max="3" width="13" style="38" customWidth="1"/>
    <col min="4" max="4" width="48.140625" style="38" customWidth="1"/>
    <col min="5" max="5" width="23.28515625" style="38" customWidth="1"/>
    <col min="6" max="6" width="13.85546875" style="38" bestFit="1" customWidth="1"/>
    <col min="7" max="16384" width="9.140625" style="38"/>
  </cols>
  <sheetData>
    <row r="1" spans="1:6" ht="16.5" thickBot="1">
      <c r="A1" s="61" t="s">
        <v>95</v>
      </c>
      <c r="B1" s="62"/>
      <c r="C1" s="62"/>
      <c r="D1" s="62"/>
      <c r="E1" s="62"/>
      <c r="F1" s="63"/>
    </row>
    <row r="2" spans="1:6" ht="16.5" thickBot="1">
      <c r="A2" s="61" t="s">
        <v>96</v>
      </c>
      <c r="B2" s="62"/>
      <c r="C2" s="62"/>
      <c r="D2" s="62"/>
      <c r="E2" s="62"/>
      <c r="F2" s="63"/>
    </row>
    <row r="3" spans="1:6" ht="13.5" thickBot="1">
      <c r="A3" s="39" t="s">
        <v>85</v>
      </c>
      <c r="B3" s="40" t="s">
        <v>86</v>
      </c>
      <c r="C3" s="40" t="s">
        <v>87</v>
      </c>
      <c r="D3" s="40" t="s">
        <v>88</v>
      </c>
      <c r="E3" s="40" t="s">
        <v>89</v>
      </c>
      <c r="F3" s="41" t="s">
        <v>90</v>
      </c>
    </row>
    <row r="4" spans="1:6" ht="13.5" thickBot="1">
      <c r="A4" s="49">
        <v>18</v>
      </c>
      <c r="B4" s="50">
        <v>45959</v>
      </c>
      <c r="C4" s="43" t="s">
        <v>97</v>
      </c>
      <c r="D4" s="51" t="s">
        <v>49</v>
      </c>
      <c r="E4" s="43" t="s">
        <v>93</v>
      </c>
      <c r="F4" s="44">
        <v>13.92</v>
      </c>
    </row>
    <row r="5" spans="1:6" ht="13.5" thickBot="1">
      <c r="A5" s="42"/>
      <c r="B5" s="42"/>
      <c r="C5" s="42"/>
      <c r="D5" s="46" t="s">
        <v>91</v>
      </c>
      <c r="E5" s="47" t="s">
        <v>93</v>
      </c>
      <c r="F5" s="48">
        <f>SUM(F4:F4)</f>
        <v>13.92</v>
      </c>
    </row>
    <row r="7" spans="1:6">
      <c r="A7" s="64" t="s">
        <v>100</v>
      </c>
      <c r="B7" s="65"/>
      <c r="C7" s="65"/>
      <c r="D7" s="65"/>
      <c r="E7" s="65"/>
      <c r="F7" s="65"/>
    </row>
    <row r="8" spans="1:6">
      <c r="A8" s="64" t="s">
        <v>92</v>
      </c>
      <c r="B8" s="65"/>
      <c r="C8" s="65"/>
      <c r="D8" s="65"/>
      <c r="E8" s="65"/>
      <c r="F8" s="65"/>
    </row>
    <row r="9" spans="1:6" ht="13.5" thickBot="1"/>
    <row r="10" spans="1:6" ht="13.5" thickBot="1">
      <c r="A10" s="66" t="s">
        <v>94</v>
      </c>
      <c r="B10" s="67"/>
      <c r="C10" s="67"/>
      <c r="D10" s="67"/>
      <c r="E10" s="67"/>
      <c r="F10" s="68"/>
    </row>
  </sheetData>
  <autoFilter ref="A3:F5"/>
  <mergeCells count="5">
    <mergeCell ref="A1:F1"/>
    <mergeCell ref="A2:F2"/>
    <mergeCell ref="A7:F7"/>
    <mergeCell ref="A8:F8"/>
    <mergeCell ref="A10:F10"/>
  </mergeCells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Cashbook</vt:lpstr>
      <vt:lpstr>Pivot</vt:lpstr>
      <vt:lpstr>VAT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2026-03-18T11:48:54Z</cp:lastPrinted>
  <dcterms:created xsi:type="dcterms:W3CDTF">2025-11-26T12:17:27Z</dcterms:created>
  <dcterms:modified xsi:type="dcterms:W3CDTF">2026-04-13T11:03:53Z</dcterms:modified>
</cp:coreProperties>
</file>